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076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<sst xmlns="http://schemas.openxmlformats.org/spreadsheetml/2006/main" count="26" uniqueCount="21">
  <si>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</si>
  <si>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</si>
  <si>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</si>
  <si>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</si>
  <si>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</si>
  <si>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</si>
  <si>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</si>
  <si>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</si>
  <si>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</si>
  <si>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</si>
  <si>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</si>
  <si>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</si>
  <si>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</si>
  <si>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</si>
  <si>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</si>
  <si>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</si>
  <si>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</si>
  <si>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</si>
  <si>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</si>
  <si>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</si>
  <si>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ΤΟΝ ΜΑΡΤΙΟ ΤΟΥ 2019 ΚΑΙ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</si>
</sst>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19" borderId="10" xfId="0" applyFont="1" applyFill="1" applyBorder="1" applyAlignment="1">
      <alignment wrapText="1"/>
    </xf>
    <xf numFmtId="9" fontId="12" fillId="19" borderId="13" xfId="57" applyFont="1" applyFill="1" applyBorder="1" applyAlignment="1">
      <alignment/>
    </xf>
    <xf numFmtId="1" fontId="12" fillId="19" borderId="13" xfId="57" applyNumberFormat="1" applyFont="1" applyFill="1" applyBorder="1" applyAlignment="1">
      <alignment/>
    </xf>
    <xf numFmtId="9" fontId="12" fillId="19" borderId="14" xfId="57" applyFont="1" applyFill="1" applyBorder="1" applyAlignment="1">
      <alignment/>
    </xf>
    <xf numFmtId="0" fontId="29" fillId="0" borderId="0" xfId="0" applyFont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tabSelected="1" zoomScale="75" zoomScaleNormal="75" zoomScalePageLayoutView="0" workbookViewId="0" topLeftCell="A1">
      <selection activeCell="G3" sqref="G3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7.00390625" style="0" customWidth="1"/>
  </cols>
  <sheetData>
    <row r="1" spans="1:37" ht="14.25">
      <c r="A1" s="36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4.25">
      <c r="A2" s="14" t="s">
        <v>20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37" t="s">
        <v>0</v>
      </c>
      <c r="C4" s="38"/>
      <c r="D4" s="38"/>
      <c r="E4" s="38"/>
      <c r="F4" s="38"/>
      <c r="G4" s="39"/>
      <c r="H4" s="42" t="s">
        <v>16</v>
      </c>
      <c r="I4" s="42"/>
      <c r="J4" s="42"/>
      <c r="K4" s="42"/>
      <c r="L4" s="42"/>
      <c r="M4" s="42"/>
      <c r="N4" s="37" t="s">
        <v>19</v>
      </c>
      <c r="O4" s="38"/>
      <c r="P4" s="38"/>
      <c r="Q4" s="38"/>
      <c r="R4" s="38"/>
      <c r="S4" s="39"/>
      <c r="T4" s="42" t="s">
        <v>1</v>
      </c>
      <c r="U4" s="42"/>
      <c r="V4" s="42"/>
      <c r="W4" s="42"/>
      <c r="X4" s="42"/>
      <c r="Y4" s="42"/>
      <c r="Z4" s="42" t="s">
        <v>2</v>
      </c>
      <c r="AA4" s="42"/>
      <c r="AB4" s="42"/>
      <c r="AC4" s="42"/>
      <c r="AD4" s="42"/>
      <c r="AE4" s="42"/>
      <c r="AF4" s="42" t="s">
        <v>3</v>
      </c>
      <c r="AG4" s="42"/>
      <c r="AH4" s="42"/>
      <c r="AI4" s="42"/>
      <c r="AJ4" s="42"/>
      <c r="AK4" s="45"/>
    </row>
    <row r="5" spans="1:37" ht="14.25">
      <c r="A5" s="7"/>
      <c r="B5" s="40">
        <v>2019</v>
      </c>
      <c r="C5" s="41"/>
      <c r="D5" s="40">
        <v>2020</v>
      </c>
      <c r="E5" s="41"/>
      <c r="F5" s="40" t="s">
        <v>4</v>
      </c>
      <c r="G5" s="41"/>
      <c r="H5" s="40">
        <v>2019</v>
      </c>
      <c r="I5" s="41"/>
      <c r="J5" s="40">
        <v>2020</v>
      </c>
      <c r="K5" s="41"/>
      <c r="L5" s="43" t="s">
        <v>4</v>
      </c>
      <c r="M5" s="43"/>
      <c r="N5" s="40">
        <v>2019</v>
      </c>
      <c r="O5" s="41"/>
      <c r="P5" s="40">
        <v>2020</v>
      </c>
      <c r="Q5" s="41"/>
      <c r="R5" s="40" t="s">
        <v>4</v>
      </c>
      <c r="S5" s="41"/>
      <c r="T5" s="40">
        <v>2019</v>
      </c>
      <c r="U5" s="41"/>
      <c r="V5" s="40">
        <v>2020</v>
      </c>
      <c r="W5" s="41"/>
      <c r="X5" s="43" t="s">
        <v>4</v>
      </c>
      <c r="Y5" s="43"/>
      <c r="Z5" s="40">
        <v>2019</v>
      </c>
      <c r="AA5" s="41"/>
      <c r="AB5" s="40">
        <v>2020</v>
      </c>
      <c r="AC5" s="41"/>
      <c r="AD5" s="43" t="s">
        <v>4</v>
      </c>
      <c r="AE5" s="43"/>
      <c r="AF5" s="40">
        <v>2019</v>
      </c>
      <c r="AG5" s="41"/>
      <c r="AH5" s="40">
        <v>2020</v>
      </c>
      <c r="AI5" s="41"/>
      <c r="AJ5" s="43" t="s">
        <v>4</v>
      </c>
      <c r="AK5" s="46"/>
    </row>
    <row r="6" spans="1:39" ht="26.25" customHeight="1">
      <c r="A6" s="9" t="s">
        <v>8</v>
      </c>
      <c r="B6" s="20">
        <v>5738</v>
      </c>
      <c r="C6" s="19">
        <f>B6/B14</f>
        <v>0.774881836596894</v>
      </c>
      <c r="D6" s="20">
        <v>4895</v>
      </c>
      <c r="E6" s="19">
        <f>D6/D14</f>
        <v>0.7629364089775561</v>
      </c>
      <c r="F6" s="21">
        <f aca="true" t="shared" si="0" ref="F6:F14">D6-B6</f>
        <v>-843</v>
      </c>
      <c r="G6" s="19">
        <f aca="true" t="shared" si="1" ref="G6:G14">F6/B6</f>
        <v>-0.14691530149878007</v>
      </c>
      <c r="H6" s="20">
        <v>2526</v>
      </c>
      <c r="I6" s="19">
        <f>H6/H14</f>
        <v>0.49695061971276805</v>
      </c>
      <c r="J6" s="20">
        <v>2825</v>
      </c>
      <c r="K6" s="19">
        <f>J6/J14</f>
        <v>0.458455047062642</v>
      </c>
      <c r="L6" s="21">
        <f aca="true" t="shared" si="2" ref="L6:L14">J6-H6</f>
        <v>299</v>
      </c>
      <c r="M6" s="19">
        <f aca="true" t="shared" si="3" ref="M6:M14">L6/H6</f>
        <v>0.11836896278701504</v>
      </c>
      <c r="N6" s="20">
        <v>3326</v>
      </c>
      <c r="O6" s="19">
        <f>N6/N14</f>
        <v>0.7247766397908041</v>
      </c>
      <c r="P6" s="20">
        <v>3158</v>
      </c>
      <c r="Q6" s="19">
        <f>P6/P14</f>
        <v>0.6975922244311906</v>
      </c>
      <c r="R6" s="21">
        <f>P6-N6</f>
        <v>-168</v>
      </c>
      <c r="S6" s="19">
        <f>R6/N6</f>
        <v>-0.050511124473842456</v>
      </c>
      <c r="T6" s="20">
        <v>4232</v>
      </c>
      <c r="U6" s="19">
        <f>T6/T14</f>
        <v>0.7315471045808124</v>
      </c>
      <c r="V6" s="20">
        <v>3728</v>
      </c>
      <c r="W6" s="19">
        <f>V6/V14</f>
        <v>0.6916512059369202</v>
      </c>
      <c r="X6" s="21">
        <f>V6-T6</f>
        <v>-504</v>
      </c>
      <c r="Y6" s="19">
        <f>X6/T6</f>
        <v>-0.11909262759924386</v>
      </c>
      <c r="Z6" s="20">
        <v>1769</v>
      </c>
      <c r="AA6" s="19">
        <f>Z6/Z14</f>
        <v>0.4851892484914975</v>
      </c>
      <c r="AB6" s="20">
        <v>1748</v>
      </c>
      <c r="AC6" s="19">
        <f>AB6/AB14</f>
        <v>0.45308449974079834</v>
      </c>
      <c r="AD6" s="21">
        <f>AB6-Z6</f>
        <v>-21</v>
      </c>
      <c r="AE6" s="19">
        <f>AD6/Z6</f>
        <v>-0.011871113623516111</v>
      </c>
      <c r="AF6" s="21">
        <f aca="true" t="shared" si="4" ref="AF6:AF14">SUM(B6,H6,N6,T6,Z6)</f>
        <v>17591</v>
      </c>
      <c r="AG6" s="19">
        <f>AF6/AF14</f>
        <v>0.6636109853629093</v>
      </c>
      <c r="AH6" s="21">
        <f>SUM(D6,J6,P6,V6,AB6)</f>
        <v>16354</v>
      </c>
      <c r="AI6" s="22">
        <f>AH6/AH14</f>
        <v>0.6205745076461883</v>
      </c>
      <c r="AJ6" s="21">
        <f>AH6-AF6</f>
        <v>-1237</v>
      </c>
      <c r="AK6" s="23">
        <f>AJ6/AF6</f>
        <v>-0.07032005002558127</v>
      </c>
      <c r="AL6" s="1"/>
      <c r="AM6" s="1"/>
    </row>
    <row r="7" spans="1:39" ht="26.25" customHeight="1">
      <c r="A7" s="10" t="s">
        <v>6</v>
      </c>
      <c r="B7" s="20">
        <v>767</v>
      </c>
      <c r="C7" s="19">
        <f>B7/B14</f>
        <v>0.10357866306549629</v>
      </c>
      <c r="D7" s="20">
        <v>814</v>
      </c>
      <c r="E7" s="19">
        <f>D7/D14</f>
        <v>0.12687032418952618</v>
      </c>
      <c r="F7" s="21">
        <f t="shared" si="0"/>
        <v>47</v>
      </c>
      <c r="G7" s="19">
        <f t="shared" si="1"/>
        <v>0.061277705345501955</v>
      </c>
      <c r="H7" s="20">
        <v>2195</v>
      </c>
      <c r="I7" s="19">
        <f>H7/H14</f>
        <v>0.43183159551446</v>
      </c>
      <c r="J7" s="20">
        <v>2872</v>
      </c>
      <c r="K7" s="19">
        <f>J7/J14</f>
        <v>0.4660824407659851</v>
      </c>
      <c r="L7" s="21">
        <f t="shared" si="2"/>
        <v>677</v>
      </c>
      <c r="M7" s="19">
        <f t="shared" si="3"/>
        <v>0.3084282460136674</v>
      </c>
      <c r="N7" s="20">
        <v>853</v>
      </c>
      <c r="O7" s="19">
        <f>N7/N14</f>
        <v>0.1858792765308346</v>
      </c>
      <c r="P7" s="20">
        <v>910</v>
      </c>
      <c r="Q7" s="19">
        <f>P7/P14</f>
        <v>0.20101612546940578</v>
      </c>
      <c r="R7" s="21">
        <f aca="true" t="shared" si="5" ref="R7:R14">P7-N7</f>
        <v>57</v>
      </c>
      <c r="S7" s="19">
        <f aca="true" t="shared" si="6" ref="S7:S14">R7/N7</f>
        <v>0.0668229777256741</v>
      </c>
      <c r="T7" s="20">
        <v>840</v>
      </c>
      <c r="U7" s="19">
        <f>T7/T14</f>
        <v>0.14520311149524634</v>
      </c>
      <c r="V7" s="20">
        <v>987</v>
      </c>
      <c r="W7" s="19">
        <f>V7/V14</f>
        <v>0.18311688311688312</v>
      </c>
      <c r="X7" s="21">
        <f aca="true" t="shared" si="7" ref="X7:X14">V7-T7</f>
        <v>147</v>
      </c>
      <c r="Y7" s="19">
        <f aca="true" t="shared" si="8" ref="Y7:Y14">X7/T7</f>
        <v>0.175</v>
      </c>
      <c r="Z7" s="20">
        <v>1023</v>
      </c>
      <c r="AA7" s="19">
        <f>Z7/Z14</f>
        <v>0.28058145913329674</v>
      </c>
      <c r="AB7" s="20">
        <v>1291</v>
      </c>
      <c r="AC7" s="19">
        <f>AB7/AB14</f>
        <v>0.3346293416277864</v>
      </c>
      <c r="AD7" s="21">
        <f aca="true" t="shared" si="9" ref="AD7:AD14">AB7-Z7</f>
        <v>268</v>
      </c>
      <c r="AE7" s="19">
        <f aca="true" t="shared" si="10" ref="AE7:AE14">AD7/Z7</f>
        <v>0.2619745845552297</v>
      </c>
      <c r="AF7" s="21">
        <f t="shared" si="4"/>
        <v>5678</v>
      </c>
      <c r="AG7" s="19">
        <f>AF7/AF14</f>
        <v>0.21419948694733665</v>
      </c>
      <c r="AH7" s="21">
        <f aca="true" t="shared" si="11" ref="AH7:AH13">SUM(D7,J7,P7,V7,AB7)</f>
        <v>6874</v>
      </c>
      <c r="AI7" s="22">
        <f>AH7/AH14</f>
        <v>0.26084316776078625</v>
      </c>
      <c r="AJ7" s="21">
        <f aca="true" t="shared" si="12" ref="AJ7:AJ14">AH7-AF7</f>
        <v>1196</v>
      </c>
      <c r="AK7" s="23">
        <f aca="true" t="shared" si="13" ref="AK7:AK14">AJ7/AF7</f>
        <v>0.21063754843254667</v>
      </c>
      <c r="AL7" s="1"/>
      <c r="AM7" s="1"/>
    </row>
    <row r="8" spans="1:39" ht="18" customHeight="1">
      <c r="A8" s="10" t="s">
        <v>7</v>
      </c>
      <c r="B8" s="20">
        <v>305</v>
      </c>
      <c r="C8" s="19">
        <f>B8/B14</f>
        <v>0.041188386225523295</v>
      </c>
      <c r="D8" s="20">
        <v>201</v>
      </c>
      <c r="E8" s="19">
        <f>D8/D14</f>
        <v>0.03132793017456359</v>
      </c>
      <c r="F8" s="21">
        <f t="shared" si="0"/>
        <v>-104</v>
      </c>
      <c r="G8" s="19">
        <f t="shared" si="1"/>
        <v>-0.34098360655737703</v>
      </c>
      <c r="H8" s="20">
        <v>76</v>
      </c>
      <c r="I8" s="19">
        <f>H8/H14</f>
        <v>0.014951800118040526</v>
      </c>
      <c r="J8" s="20">
        <v>82</v>
      </c>
      <c r="K8" s="19">
        <f>J8/J14</f>
        <v>0.013307367737747485</v>
      </c>
      <c r="L8" s="21">
        <f t="shared" si="2"/>
        <v>6</v>
      </c>
      <c r="M8" s="19">
        <f t="shared" si="3"/>
        <v>0.07894736842105263</v>
      </c>
      <c r="N8" s="20">
        <v>100</v>
      </c>
      <c r="O8" s="19">
        <f>N8/N14</f>
        <v>0.021791239921551537</v>
      </c>
      <c r="P8" s="20">
        <v>80</v>
      </c>
      <c r="Q8" s="19">
        <f>P8/P14</f>
        <v>0.017671747294013697</v>
      </c>
      <c r="R8" s="21">
        <f t="shared" si="5"/>
        <v>-20</v>
      </c>
      <c r="S8" s="19">
        <f t="shared" si="6"/>
        <v>-0.2</v>
      </c>
      <c r="T8" s="20">
        <v>103</v>
      </c>
      <c r="U8" s="19">
        <f>T8/T14</f>
        <v>0.01780466724286949</v>
      </c>
      <c r="V8" s="20">
        <v>110</v>
      </c>
      <c r="W8" s="19">
        <f>V8/V14</f>
        <v>0.02040816326530612</v>
      </c>
      <c r="X8" s="21">
        <f t="shared" si="7"/>
        <v>7</v>
      </c>
      <c r="Y8" s="19">
        <f t="shared" si="8"/>
        <v>0.06796116504854369</v>
      </c>
      <c r="Z8" s="20">
        <v>379</v>
      </c>
      <c r="AA8" s="19">
        <f>Z8/Z14</f>
        <v>0.10394953373560066</v>
      </c>
      <c r="AB8" s="20">
        <f>362+12</f>
        <v>374</v>
      </c>
      <c r="AC8" s="19">
        <f>AB8/AB14</f>
        <v>0.09694142042509073</v>
      </c>
      <c r="AD8" s="21">
        <f t="shared" si="9"/>
        <v>-5</v>
      </c>
      <c r="AE8" s="19">
        <f t="shared" si="10"/>
        <v>-0.013192612137203167</v>
      </c>
      <c r="AF8" s="21">
        <f t="shared" si="4"/>
        <v>963</v>
      </c>
      <c r="AG8" s="19">
        <f>AF8/AF14</f>
        <v>0.03632865550022635</v>
      </c>
      <c r="AH8" s="21">
        <f t="shared" si="11"/>
        <v>847</v>
      </c>
      <c r="AI8" s="22">
        <f>AH8/AH14</f>
        <v>0.03214055325769362</v>
      </c>
      <c r="AJ8" s="21">
        <f t="shared" si="12"/>
        <v>-116</v>
      </c>
      <c r="AK8" s="23">
        <f t="shared" si="13"/>
        <v>-0.12045690550363447</v>
      </c>
      <c r="AL8" s="1"/>
      <c r="AM8" s="1"/>
    </row>
    <row r="9" spans="1:39" s="13" customFormat="1" ht="29.25" customHeight="1">
      <c r="A9" s="32" t="s">
        <v>13</v>
      </c>
      <c r="B9" s="47">
        <f>SUM(B7:B8)</f>
        <v>1072</v>
      </c>
      <c r="C9" s="33">
        <f>B9/B14</f>
        <v>0.14476704929101958</v>
      </c>
      <c r="D9" s="47">
        <f>SUM(D7:D8)</f>
        <v>1015</v>
      </c>
      <c r="E9" s="33">
        <f>D9/D14</f>
        <v>0.15819825436408977</v>
      </c>
      <c r="F9" s="34">
        <f t="shared" si="0"/>
        <v>-57</v>
      </c>
      <c r="G9" s="33">
        <f t="shared" si="1"/>
        <v>-0.05317164179104478</v>
      </c>
      <c r="H9" s="47">
        <f>SUM(H7:H8)</f>
        <v>2271</v>
      </c>
      <c r="I9" s="33">
        <f>H9/H14</f>
        <v>0.44678339563250047</v>
      </c>
      <c r="J9" s="47">
        <f>SUM(J7:J8)</f>
        <v>2954</v>
      </c>
      <c r="K9" s="33">
        <f>J9/J14</f>
        <v>0.47938980850373253</v>
      </c>
      <c r="L9" s="34">
        <f t="shared" si="2"/>
        <v>683</v>
      </c>
      <c r="M9" s="33">
        <f t="shared" si="3"/>
        <v>0.3007485689123734</v>
      </c>
      <c r="N9" s="47">
        <f>SUM(N7:N8)</f>
        <v>953</v>
      </c>
      <c r="O9" s="33">
        <f>N9/N14</f>
        <v>0.20767051645238613</v>
      </c>
      <c r="P9" s="47">
        <f>SUM(P7:P8)</f>
        <v>990</v>
      </c>
      <c r="Q9" s="33">
        <f>P9/P14</f>
        <v>0.21868787276341947</v>
      </c>
      <c r="R9" s="34">
        <f t="shared" si="5"/>
        <v>37</v>
      </c>
      <c r="S9" s="33">
        <f t="shared" si="6"/>
        <v>0.03882476390346275</v>
      </c>
      <c r="T9" s="47">
        <f>SUM(T7:T8)</f>
        <v>943</v>
      </c>
      <c r="U9" s="33">
        <f>T9/T14</f>
        <v>0.1630077787381158</v>
      </c>
      <c r="V9" s="47">
        <f>SUM(V7:V8)</f>
        <v>1097</v>
      </c>
      <c r="W9" s="33">
        <f>V9/V14</f>
        <v>0.20352504638218924</v>
      </c>
      <c r="X9" s="34">
        <f t="shared" si="7"/>
        <v>154</v>
      </c>
      <c r="Y9" s="33">
        <f t="shared" si="8"/>
        <v>0.1633085896076352</v>
      </c>
      <c r="Z9" s="47">
        <f>SUM(Z7:Z8)</f>
        <v>1402</v>
      </c>
      <c r="AA9" s="33">
        <f>Z9/Z14</f>
        <v>0.3845309928688974</v>
      </c>
      <c r="AB9" s="47">
        <f>SUM(AB7:AB8)</f>
        <v>1665</v>
      </c>
      <c r="AC9" s="33">
        <f>AB9/AB14</f>
        <v>0.43157076205287714</v>
      </c>
      <c r="AD9" s="34">
        <f t="shared" si="9"/>
        <v>263</v>
      </c>
      <c r="AE9" s="33">
        <f t="shared" si="10"/>
        <v>0.1875891583452211</v>
      </c>
      <c r="AF9" s="34">
        <f t="shared" si="4"/>
        <v>6641</v>
      </c>
      <c r="AG9" s="33">
        <f>AF9/AF14</f>
        <v>0.250528142447563</v>
      </c>
      <c r="AH9" s="34">
        <f>SUM(D9,J9,P9,V9,AB9)</f>
        <v>7721</v>
      </c>
      <c r="AI9" s="33">
        <f>AH9/AH14</f>
        <v>0.29298372101847986</v>
      </c>
      <c r="AJ9" s="34">
        <f t="shared" si="12"/>
        <v>1080</v>
      </c>
      <c r="AK9" s="35">
        <f t="shared" si="13"/>
        <v>0.16262611052552325</v>
      </c>
      <c r="AL9" s="12"/>
      <c r="AM9" s="12"/>
    </row>
    <row r="10" spans="1:39" s="31" customFormat="1" ht="17.25" customHeight="1">
      <c r="A10" s="9" t="s">
        <v>9</v>
      </c>
      <c r="B10" s="30">
        <v>40</v>
      </c>
      <c r="C10" s="19">
        <f>B10/B14</f>
        <v>0.0054017555705604325</v>
      </c>
      <c r="D10" s="30">
        <v>33</v>
      </c>
      <c r="E10" s="19">
        <f>D10/D14</f>
        <v>0.005143391521197007</v>
      </c>
      <c r="F10" s="21">
        <f t="shared" si="0"/>
        <v>-7</v>
      </c>
      <c r="G10" s="19">
        <f t="shared" si="1"/>
        <v>-0.175</v>
      </c>
      <c r="H10" s="30">
        <v>19</v>
      </c>
      <c r="I10" s="19">
        <f>H10/H14</f>
        <v>0.0037379500295101316</v>
      </c>
      <c r="J10" s="30">
        <v>53</v>
      </c>
      <c r="K10" s="19">
        <f>J10/J14</f>
        <v>0.0086011035378124</v>
      </c>
      <c r="L10" s="21">
        <f t="shared" si="2"/>
        <v>34</v>
      </c>
      <c r="M10" s="19">
        <f t="shared" si="3"/>
        <v>1.7894736842105263</v>
      </c>
      <c r="N10" s="30">
        <v>20</v>
      </c>
      <c r="O10" s="19">
        <f>N10/N14</f>
        <v>0.004358247984310307</v>
      </c>
      <c r="P10" s="30">
        <v>26</v>
      </c>
      <c r="Q10" s="19">
        <f>P10/P14</f>
        <v>0.005743317870554451</v>
      </c>
      <c r="R10" s="21">
        <f t="shared" si="5"/>
        <v>6</v>
      </c>
      <c r="S10" s="19">
        <f t="shared" si="6"/>
        <v>0.3</v>
      </c>
      <c r="T10" s="30">
        <v>30</v>
      </c>
      <c r="U10" s="19">
        <f>T10/T14</f>
        <v>0.005185825410544511</v>
      </c>
      <c r="V10" s="30">
        <v>22</v>
      </c>
      <c r="W10" s="19">
        <f>V10/V14</f>
        <v>0.004081632653061225</v>
      </c>
      <c r="X10" s="21">
        <f t="shared" si="7"/>
        <v>-8</v>
      </c>
      <c r="Y10" s="19">
        <f t="shared" si="8"/>
        <v>-0.26666666666666666</v>
      </c>
      <c r="Z10" s="30">
        <v>15</v>
      </c>
      <c r="AA10" s="19">
        <f>Z10/Z14</f>
        <v>0.004114097641250686</v>
      </c>
      <c r="AB10" s="30">
        <v>8</v>
      </c>
      <c r="AC10" s="19">
        <f>AB10/AB14</f>
        <v>0.002073613271124935</v>
      </c>
      <c r="AD10" s="21">
        <f t="shared" si="9"/>
        <v>-7</v>
      </c>
      <c r="AE10" s="19">
        <f t="shared" si="10"/>
        <v>-0.4666666666666667</v>
      </c>
      <c r="AF10" s="21">
        <f t="shared" si="4"/>
        <v>124</v>
      </c>
      <c r="AG10" s="19">
        <f>AF10/AF14</f>
        <v>0.00467783310698657</v>
      </c>
      <c r="AH10" s="21">
        <f t="shared" si="11"/>
        <v>142</v>
      </c>
      <c r="AI10" s="22">
        <f>AH10/AH14</f>
        <v>0.005388380829507077</v>
      </c>
      <c r="AJ10" s="21">
        <f t="shared" si="12"/>
        <v>18</v>
      </c>
      <c r="AK10" s="23">
        <f t="shared" si="13"/>
        <v>0.14516129032258066</v>
      </c>
      <c r="AL10" s="1"/>
      <c r="AM10" s="1"/>
    </row>
    <row r="11" spans="1:39" s="13" customFormat="1" ht="21.75" customHeight="1">
      <c r="A11" s="48" t="s">
        <v>10</v>
      </c>
      <c r="B11" s="49">
        <v>343</v>
      </c>
      <c r="C11" s="50">
        <f>B11/B14</f>
        <v>0.046320054017555706</v>
      </c>
      <c r="D11" s="49">
        <v>340</v>
      </c>
      <c r="E11" s="50">
        <f>D11/D14</f>
        <v>0.0529925187032419</v>
      </c>
      <c r="F11" s="51">
        <f t="shared" si="0"/>
        <v>-3</v>
      </c>
      <c r="G11" s="50">
        <f t="shared" si="1"/>
        <v>-0.008746355685131196</v>
      </c>
      <c r="H11" s="49">
        <v>262</v>
      </c>
      <c r="I11" s="50">
        <f>H11/H14</f>
        <v>0.05154436356482392</v>
      </c>
      <c r="J11" s="49">
        <v>322</v>
      </c>
      <c r="K11" s="50">
        <f>J11/J14</f>
        <v>0.05225576111652061</v>
      </c>
      <c r="L11" s="51">
        <f t="shared" si="2"/>
        <v>60</v>
      </c>
      <c r="M11" s="50">
        <f t="shared" si="3"/>
        <v>0.22900763358778625</v>
      </c>
      <c r="N11" s="49">
        <v>249</v>
      </c>
      <c r="O11" s="50">
        <f>N11/N14</f>
        <v>0.054260187404663325</v>
      </c>
      <c r="P11" s="49">
        <v>309</v>
      </c>
      <c r="Q11" s="50">
        <f>P11/P14</f>
        <v>0.0682571239231279</v>
      </c>
      <c r="R11" s="51">
        <f t="shared" si="5"/>
        <v>60</v>
      </c>
      <c r="S11" s="50">
        <f t="shared" si="6"/>
        <v>0.24096385542168675</v>
      </c>
      <c r="T11" s="49">
        <v>299</v>
      </c>
      <c r="U11" s="50">
        <f>T11/T14</f>
        <v>0.051685393258426963</v>
      </c>
      <c r="V11" s="49">
        <v>347</v>
      </c>
      <c r="W11" s="50">
        <f>V11/V14</f>
        <v>0.06437847866419295</v>
      </c>
      <c r="X11" s="51">
        <f t="shared" si="7"/>
        <v>48</v>
      </c>
      <c r="Y11" s="50">
        <f t="shared" si="8"/>
        <v>0.1605351170568562</v>
      </c>
      <c r="Z11" s="49">
        <v>162</v>
      </c>
      <c r="AA11" s="50">
        <f>Z11/Z14</f>
        <v>0.044432254525507406</v>
      </c>
      <c r="AB11" s="49">
        <v>192</v>
      </c>
      <c r="AC11" s="50">
        <f>AB11/AB14</f>
        <v>0.049766718506998445</v>
      </c>
      <c r="AD11" s="51">
        <f t="shared" si="9"/>
        <v>30</v>
      </c>
      <c r="AE11" s="50">
        <f t="shared" si="10"/>
        <v>0.18518518518518517</v>
      </c>
      <c r="AF11" s="51">
        <f t="shared" si="4"/>
        <v>1315</v>
      </c>
      <c r="AG11" s="50">
        <f>AF11/AF14</f>
        <v>0.04960766561038177</v>
      </c>
      <c r="AH11" s="51">
        <f t="shared" si="11"/>
        <v>1510</v>
      </c>
      <c r="AI11" s="52">
        <f>AH11/AH14</f>
        <v>0.0572989792433499</v>
      </c>
      <c r="AJ11" s="51">
        <f t="shared" si="12"/>
        <v>195</v>
      </c>
      <c r="AK11" s="53">
        <f t="shared" si="13"/>
        <v>0.1482889733840304</v>
      </c>
      <c r="AL11" s="12"/>
      <c r="AM11" s="12"/>
    </row>
    <row r="12" spans="1:39" ht="58.5" customHeight="1">
      <c r="A12" s="9" t="s">
        <v>11</v>
      </c>
      <c r="B12" s="20">
        <v>134</v>
      </c>
      <c r="C12" s="19">
        <f>B12/B14</f>
        <v>0.018095881161377447</v>
      </c>
      <c r="D12" s="20">
        <v>87</v>
      </c>
      <c r="E12" s="19">
        <f>D12/D14</f>
        <v>0.013559850374064838</v>
      </c>
      <c r="F12" s="21">
        <f t="shared" si="0"/>
        <v>-47</v>
      </c>
      <c r="G12" s="19">
        <f t="shared" si="1"/>
        <v>-0.35074626865671643</v>
      </c>
      <c r="H12" s="20">
        <v>2</v>
      </c>
      <c r="I12" s="19">
        <f>H12/H14</f>
        <v>0.0003934684241589612</v>
      </c>
      <c r="J12" s="20">
        <v>3</v>
      </c>
      <c r="K12" s="19">
        <f>J12/J14</f>
        <v>0.0004868549172346641</v>
      </c>
      <c r="L12" s="21">
        <f t="shared" si="2"/>
        <v>1</v>
      </c>
      <c r="M12" s="19">
        <f t="shared" si="3"/>
        <v>0.5</v>
      </c>
      <c r="N12" s="20">
        <v>11</v>
      </c>
      <c r="O12" s="19">
        <f>N12/N14</f>
        <v>0.002397036391370669</v>
      </c>
      <c r="P12" s="20">
        <v>22</v>
      </c>
      <c r="Q12" s="19">
        <f>P12/P14</f>
        <v>0.0048597305058537665</v>
      </c>
      <c r="R12" s="21">
        <f t="shared" si="5"/>
        <v>11</v>
      </c>
      <c r="S12" s="19">
        <f t="shared" si="6"/>
        <v>1</v>
      </c>
      <c r="T12" s="20">
        <v>233</v>
      </c>
      <c r="U12" s="19">
        <f>T12/T14</f>
        <v>0.04027657735522904</v>
      </c>
      <c r="V12" s="20">
        <v>165</v>
      </c>
      <c r="W12" s="19">
        <f>V12/V14</f>
        <v>0.030612244897959183</v>
      </c>
      <c r="X12" s="21">
        <f t="shared" si="7"/>
        <v>-68</v>
      </c>
      <c r="Y12" s="19">
        <f t="shared" si="8"/>
        <v>-0.2918454935622318</v>
      </c>
      <c r="Z12" s="20">
        <v>275</v>
      </c>
      <c r="AA12" s="19">
        <f>Z12/Z14</f>
        <v>0.07542512342292924</v>
      </c>
      <c r="AB12" s="20">
        <v>227</v>
      </c>
      <c r="AC12" s="19">
        <f>AB12/AB14</f>
        <v>0.058838776568170034</v>
      </c>
      <c r="AD12" s="21">
        <f t="shared" si="9"/>
        <v>-48</v>
      </c>
      <c r="AE12" s="19">
        <f t="shared" si="10"/>
        <v>-0.17454545454545456</v>
      </c>
      <c r="AF12" s="21">
        <f t="shared" si="4"/>
        <v>655</v>
      </c>
      <c r="AG12" s="19">
        <f>AF12/AF14</f>
        <v>0.02470952165384035</v>
      </c>
      <c r="AH12" s="21">
        <f t="shared" si="11"/>
        <v>504</v>
      </c>
      <c r="AI12" s="22">
        <f>AH12/AH14</f>
        <v>0.019124957310363146</v>
      </c>
      <c r="AJ12" s="21">
        <f t="shared" si="12"/>
        <v>-151</v>
      </c>
      <c r="AK12" s="23">
        <f t="shared" si="13"/>
        <v>-0.23053435114503817</v>
      </c>
      <c r="AL12" s="1"/>
      <c r="AM12" s="1"/>
    </row>
    <row r="13" spans="1:39" ht="46.5" customHeight="1">
      <c r="A13" s="9" t="s">
        <v>12</v>
      </c>
      <c r="B13" s="20">
        <v>78</v>
      </c>
      <c r="C13" s="19">
        <f>B13/B14</f>
        <v>0.010533423362592843</v>
      </c>
      <c r="D13" s="20">
        <v>46</v>
      </c>
      <c r="E13" s="19">
        <f>D13/D14</f>
        <v>0.007169576059850374</v>
      </c>
      <c r="F13" s="21">
        <f t="shared" si="0"/>
        <v>-32</v>
      </c>
      <c r="G13" s="19">
        <f t="shared" si="1"/>
        <v>-0.41025641025641024</v>
      </c>
      <c r="H13" s="20">
        <v>3</v>
      </c>
      <c r="I13" s="19">
        <f>H13/H14</f>
        <v>0.0005902026362384419</v>
      </c>
      <c r="J13" s="20">
        <v>5</v>
      </c>
      <c r="K13" s="19">
        <f>J13/J14</f>
        <v>0.0008114248620577734</v>
      </c>
      <c r="L13" s="21">
        <f t="shared" si="2"/>
        <v>2</v>
      </c>
      <c r="M13" s="19">
        <f t="shared" si="3"/>
        <v>0.6666666666666666</v>
      </c>
      <c r="N13" s="20">
        <v>30</v>
      </c>
      <c r="O13" s="19">
        <f>N13/N14</f>
        <v>0.006537371976465461</v>
      </c>
      <c r="P13" s="20">
        <v>22</v>
      </c>
      <c r="Q13" s="19">
        <f>P13/P14</f>
        <v>0.0048597305058537665</v>
      </c>
      <c r="R13" s="21">
        <f t="shared" si="5"/>
        <v>-8</v>
      </c>
      <c r="S13" s="19">
        <f t="shared" si="6"/>
        <v>-0.26666666666666666</v>
      </c>
      <c r="T13" s="20">
        <v>48</v>
      </c>
      <c r="U13" s="19">
        <f>T13/T14</f>
        <v>0.00829732065687122</v>
      </c>
      <c r="V13" s="20">
        <v>31</v>
      </c>
      <c r="W13" s="19">
        <f>V13/V14</f>
        <v>0.00575139146567718</v>
      </c>
      <c r="X13" s="21">
        <f t="shared" si="7"/>
        <v>-17</v>
      </c>
      <c r="Y13" s="19">
        <f t="shared" si="8"/>
        <v>-0.3541666666666667</v>
      </c>
      <c r="Z13" s="20">
        <v>23</v>
      </c>
      <c r="AA13" s="19">
        <f>Z13/Z14</f>
        <v>0.006308283049917718</v>
      </c>
      <c r="AB13" s="20">
        <v>18</v>
      </c>
      <c r="AC13" s="19">
        <f>AB13/AB14</f>
        <v>0.004665629860031105</v>
      </c>
      <c r="AD13" s="21">
        <f t="shared" si="9"/>
        <v>-5</v>
      </c>
      <c r="AE13" s="19">
        <f t="shared" si="10"/>
        <v>-0.21739130434782608</v>
      </c>
      <c r="AF13" s="21">
        <f t="shared" si="4"/>
        <v>182</v>
      </c>
      <c r="AG13" s="19">
        <f>AF13/AF14</f>
        <v>0.006865851818318998</v>
      </c>
      <c r="AH13" s="21">
        <f t="shared" si="11"/>
        <v>122</v>
      </c>
      <c r="AI13" s="22">
        <f>AH13/AH14</f>
        <v>0.004629453952111714</v>
      </c>
      <c r="AJ13" s="21">
        <f t="shared" si="12"/>
        <v>-60</v>
      </c>
      <c r="AK13" s="23">
        <f t="shared" si="13"/>
        <v>-0.32967032967032966</v>
      </c>
      <c r="AL13" s="1"/>
      <c r="AM13" s="1"/>
    </row>
    <row r="14" spans="1:39" ht="15" thickBot="1">
      <c r="A14" s="11" t="s">
        <v>5</v>
      </c>
      <c r="B14" s="29">
        <f>SUM(B6:B8,B10:B13)</f>
        <v>7405</v>
      </c>
      <c r="C14" s="25">
        <f>B14/B14</f>
        <v>1</v>
      </c>
      <c r="D14" s="24">
        <f>SUM(D6:D8,D10:D13)</f>
        <v>6416</v>
      </c>
      <c r="E14" s="25">
        <f>D14/D14</f>
        <v>1</v>
      </c>
      <c r="F14" s="26">
        <f t="shared" si="0"/>
        <v>-989</v>
      </c>
      <c r="G14" s="27">
        <f t="shared" si="1"/>
        <v>-0.13355840648210668</v>
      </c>
      <c r="H14" s="29">
        <f>SUM(H6:H8,H10:H13)</f>
        <v>5083</v>
      </c>
      <c r="I14" s="25">
        <f>H14/H14</f>
        <v>1</v>
      </c>
      <c r="J14" s="24">
        <f>SUM(J6:J8,J10:J13)</f>
        <v>6162</v>
      </c>
      <c r="K14" s="25">
        <f>J14/J14</f>
        <v>1</v>
      </c>
      <c r="L14" s="26">
        <f t="shared" si="2"/>
        <v>1079</v>
      </c>
      <c r="M14" s="27">
        <f t="shared" si="3"/>
        <v>0.21227621483375958</v>
      </c>
      <c r="N14" s="29">
        <f>SUM(N6:N8,N10:N13)</f>
        <v>4589</v>
      </c>
      <c r="O14" s="25">
        <f>N14/N14</f>
        <v>1</v>
      </c>
      <c r="P14" s="24">
        <f>SUM(P6:P8,P10:P13)</f>
        <v>4527</v>
      </c>
      <c r="Q14" s="25">
        <f>P14/P14</f>
        <v>1</v>
      </c>
      <c r="R14" s="26">
        <f t="shared" si="5"/>
        <v>-62</v>
      </c>
      <c r="S14" s="27">
        <f t="shared" si="6"/>
        <v>-0.013510568751361952</v>
      </c>
      <c r="T14" s="29">
        <f>SUM(T10:T13,T6:T8)</f>
        <v>5785</v>
      </c>
      <c r="U14" s="25">
        <f>T14/T14</f>
        <v>1</v>
      </c>
      <c r="V14" s="24">
        <f>SUM(V6:V8,V10:V13)</f>
        <v>5390</v>
      </c>
      <c r="W14" s="25">
        <f>V14/V14</f>
        <v>1</v>
      </c>
      <c r="X14" s="26">
        <f t="shared" si="7"/>
        <v>-395</v>
      </c>
      <c r="Y14" s="27">
        <f t="shared" si="8"/>
        <v>-0.0682800345721694</v>
      </c>
      <c r="Z14" s="29">
        <f>SUM(Z10:Z13,Z6:Z8)</f>
        <v>3646</v>
      </c>
      <c r="AA14" s="25">
        <f>Z14/Z14</f>
        <v>1</v>
      </c>
      <c r="AB14" s="24">
        <f>SUM(AB6:AB8,AB10:AB13)</f>
        <v>3858</v>
      </c>
      <c r="AC14" s="25">
        <f>AB14/AB14</f>
        <v>1</v>
      </c>
      <c r="AD14" s="26">
        <f t="shared" si="9"/>
        <v>212</v>
      </c>
      <c r="AE14" s="27">
        <f t="shared" si="10"/>
        <v>0.058145913329676356</v>
      </c>
      <c r="AF14" s="26">
        <f t="shared" si="4"/>
        <v>26508</v>
      </c>
      <c r="AG14" s="25">
        <f>AF14/AF14</f>
        <v>1</v>
      </c>
      <c r="AH14" s="26">
        <f>SUM(D14,J14,P14,V14,AB14)</f>
        <v>26353</v>
      </c>
      <c r="AI14" s="25">
        <f>AH14/AH14</f>
        <v>1</v>
      </c>
      <c r="AJ14" s="26">
        <f t="shared" si="12"/>
        <v>-155</v>
      </c>
      <c r="AK14" s="28">
        <f t="shared" si="13"/>
        <v>-0.005847291383733213</v>
      </c>
      <c r="AL14" s="1"/>
      <c r="AM14" s="1"/>
    </row>
    <row r="15" spans="1:37" ht="21.75" customHeight="1">
      <c r="A15" s="44" t="s">
        <v>17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"/>
      <c r="S15" s="1"/>
      <c r="U15" s="1"/>
      <c r="V15" s="1"/>
      <c r="W15" s="1"/>
      <c r="X15" s="1"/>
      <c r="Y15" s="1"/>
      <c r="AA15" s="1"/>
      <c r="AB15" s="1"/>
      <c r="AC15" s="1"/>
      <c r="AD15" s="1"/>
      <c r="AE15" s="1"/>
      <c r="AF15" s="1"/>
      <c r="AG15" s="1"/>
      <c r="AH15" s="1"/>
      <c r="AI15" s="3"/>
      <c r="AJ15" s="1"/>
      <c r="AK15" s="1"/>
    </row>
    <row r="16" spans="1:27" ht="14.25">
      <c r="A16" s="4" t="s">
        <v>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/>
      <c r="O16" s="1"/>
      <c r="P16" s="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>
      <c r="A17" s="1"/>
      <c r="C17" s="1"/>
      <c r="D17" s="1"/>
      <c r="E17" s="1"/>
      <c r="F17" s="1"/>
      <c r="N17"/>
      <c r="O17" s="1"/>
      <c r="P17" s="6" t="s">
        <v>14</v>
      </c>
      <c r="Q17" s="1"/>
      <c r="S17" s="1"/>
      <c r="T17" s="1"/>
      <c r="U17" s="1"/>
      <c r="V17" s="1"/>
      <c r="W17" s="1"/>
      <c r="X17" s="1"/>
      <c r="Y17" s="1"/>
      <c r="Z17" s="1"/>
      <c r="AA17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5:Q15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5" right="0.25" top="0.75" bottom="0.75" header="0.3" footer="0.3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</cp:lastModifiedBy>
  <cp:lastPrinted>2020-04-06T09:36:03Z</cp:lastPrinted>
  <dcterms:created xsi:type="dcterms:W3CDTF">2011-02-02T11:32:10Z</dcterms:created>
  <dcterms:modified xsi:type="dcterms:W3CDTF">2020-04-06T09:36:22Z</dcterms:modified>
  <cp:category/>
  <cp:version/>
  <cp:contentType/>
  <cp:contentStatus/>
</cp:coreProperties>
</file>